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1760" yWindow="210" windowWidth="15600" windowHeight="15600"/>
  </bookViews>
  <sheets>
    <sheet name="8.разред" sheetId="6" r:id="rId1"/>
    <sheet name="Sheet1" sheetId="7" r:id="rId2"/>
  </sheets>
  <definedNames>
    <definedName name="_xlnm._FilterDatabase" localSheetId="0" hidden="1">'8.разред'!#REF!</definedName>
  </definedNames>
  <calcPr calcId="144525"/>
</workbook>
</file>

<file path=xl/calcChain.xml><?xml version="1.0" encoding="utf-8"?>
<calcChain xmlns="http://schemas.openxmlformats.org/spreadsheetml/2006/main">
  <c r="AA8" i="6" l="1"/>
  <c r="AA5" i="6"/>
  <c r="AA14" i="6"/>
  <c r="AA10" i="6"/>
  <c r="AA9" i="6"/>
  <c r="AA7" i="6"/>
  <c r="AA4" i="6"/>
  <c r="AA11" i="6"/>
  <c r="AA12" i="6"/>
  <c r="AA13" i="6"/>
  <c r="AA20" i="6"/>
  <c r="AA17" i="6"/>
  <c r="AA16" i="6"/>
  <c r="AA21" i="6"/>
  <c r="AA15" i="6"/>
  <c r="AA6" i="6"/>
  <c r="AA18" i="6"/>
  <c r="AA19" i="6"/>
  <c r="AA3" i="6"/>
  <c r="Y8" i="6"/>
  <c r="Y5" i="6"/>
  <c r="Y14" i="6"/>
  <c r="Y10" i="6"/>
  <c r="AC10" i="6" s="1"/>
  <c r="Y9" i="6"/>
  <c r="Y7" i="6"/>
  <c r="Y4" i="6"/>
  <c r="Y11" i="6"/>
  <c r="AC11" i="6" s="1"/>
  <c r="Y12" i="6"/>
  <c r="Y13" i="6"/>
  <c r="Y20" i="6"/>
  <c r="Y17" i="6"/>
  <c r="AC17" i="6" s="1"/>
  <c r="Y16" i="6"/>
  <c r="Y21" i="6"/>
  <c r="Y15" i="6"/>
  <c r="Y6" i="6"/>
  <c r="AC6" i="6" s="1"/>
  <c r="Y18" i="6"/>
  <c r="Y19" i="6"/>
  <c r="Y3" i="6"/>
  <c r="Q8" i="6"/>
  <c r="S8" i="6" s="1"/>
  <c r="Q5" i="6"/>
  <c r="S5" i="6" s="1"/>
  <c r="Q14" i="6"/>
  <c r="S14" i="6" s="1"/>
  <c r="Q10" i="6"/>
  <c r="S10" i="6" s="1"/>
  <c r="Q12" i="6"/>
  <c r="S12" i="6" s="1"/>
  <c r="Q11" i="6"/>
  <c r="S11" i="6" s="1"/>
  <c r="Q9" i="6"/>
  <c r="S9" i="6" s="1"/>
  <c r="Q7" i="6"/>
  <c r="S7" i="6" s="1"/>
  <c r="Q4" i="6"/>
  <c r="S4" i="6" s="1"/>
  <c r="Q13" i="6"/>
  <c r="S13" i="6" s="1"/>
  <c r="Q20" i="6"/>
  <c r="S20" i="6" s="1"/>
  <c r="Q6" i="6"/>
  <c r="S6" i="6" s="1"/>
  <c r="Q17" i="6"/>
  <c r="S17" i="6" s="1"/>
  <c r="Q16" i="6"/>
  <c r="S16" i="6" s="1"/>
  <c r="Q19" i="6"/>
  <c r="S19" i="6" s="1"/>
  <c r="Q21" i="6"/>
  <c r="S21" i="6" s="1"/>
  <c r="Q15" i="6"/>
  <c r="S15" i="6" s="1"/>
  <c r="Q18" i="6"/>
  <c r="S18" i="6" s="1"/>
  <c r="Q3" i="6"/>
  <c r="S3" i="6" s="1"/>
  <c r="L8" i="6"/>
  <c r="R8" i="6" s="1"/>
  <c r="L9" i="6"/>
  <c r="R9" i="6" s="1"/>
  <c r="L7" i="6"/>
  <c r="R7" i="6" s="1"/>
  <c r="L10" i="6"/>
  <c r="R10" i="6" s="1"/>
  <c r="L13" i="6"/>
  <c r="R13" i="6" s="1"/>
  <c r="L15" i="6"/>
  <c r="R15" i="6" s="1"/>
  <c r="L18" i="6"/>
  <c r="R18" i="6" s="1"/>
  <c r="L20" i="6"/>
  <c r="R20" i="6" s="1"/>
  <c r="L14" i="6"/>
  <c r="R14" i="6" s="1"/>
  <c r="L19" i="6"/>
  <c r="R19" i="6" s="1"/>
  <c r="L6" i="6"/>
  <c r="R6" i="6" s="1"/>
  <c r="L21" i="6"/>
  <c r="R21" i="6" s="1"/>
  <c r="L5" i="6"/>
  <c r="R5" i="6" s="1"/>
  <c r="L16" i="6"/>
  <c r="R16" i="6" s="1"/>
  <c r="L12" i="6"/>
  <c r="R12" i="6" s="1"/>
  <c r="L3" i="6"/>
  <c r="R3" i="6" s="1"/>
  <c r="L17" i="6"/>
  <c r="R17" i="6" s="1"/>
  <c r="L11" i="6"/>
  <c r="R11" i="6" s="1"/>
  <c r="L4" i="6"/>
  <c r="R4" i="6" s="1"/>
  <c r="AC19" i="6" l="1"/>
  <c r="AC21" i="6"/>
  <c r="AC13" i="6"/>
  <c r="AC7" i="6"/>
  <c r="AC5" i="6"/>
  <c r="AC18" i="6"/>
  <c r="AC16" i="6"/>
  <c r="AC12" i="6"/>
  <c r="AC9" i="6"/>
  <c r="AC8" i="6"/>
  <c r="T14" i="6"/>
  <c r="AC3" i="6"/>
  <c r="AC15" i="6"/>
  <c r="AC20" i="6"/>
  <c r="AC4" i="6"/>
  <c r="AC14" i="6"/>
  <c r="T6" i="6"/>
  <c r="T19" i="6"/>
  <c r="T5" i="6"/>
  <c r="T13" i="6"/>
  <c r="T12" i="6"/>
  <c r="T9" i="6"/>
  <c r="T18" i="6"/>
  <c r="T21" i="6"/>
  <c r="T20" i="6"/>
  <c r="T10" i="6"/>
  <c r="T16" i="6"/>
  <c r="T15" i="6"/>
  <c r="T11" i="6"/>
  <c r="T7" i="6"/>
  <c r="T4" i="6"/>
  <c r="T3" i="6"/>
  <c r="T17" i="6"/>
  <c r="T8" i="6"/>
  <c r="AD9" i="6" s="1"/>
  <c r="AD5" i="6" l="1"/>
  <c r="AD8" i="6"/>
  <c r="AD19" i="6"/>
  <c r="AD4" i="6"/>
  <c r="AD14" i="6"/>
  <c r="AD18" i="6"/>
  <c r="AD6" i="6"/>
  <c r="AD15" i="6"/>
  <c r="AD3" i="6"/>
  <c r="AD16" i="6"/>
  <c r="AD21" i="6"/>
  <c r="AD12" i="6"/>
  <c r="AD17" i="6"/>
  <c r="AD13" i="6"/>
  <c r="AD20" i="6"/>
  <c r="AD7" i="6"/>
  <c r="AD11" i="6"/>
  <c r="AD10" i="6"/>
</calcChain>
</file>

<file path=xl/sharedStrings.xml><?xml version="1.0" encoding="utf-8"?>
<sst xmlns="http://schemas.openxmlformats.org/spreadsheetml/2006/main" count="168" uniqueCount="131">
  <si>
    <t>Име и презиме</t>
  </si>
  <si>
    <t>Место</t>
  </si>
  <si>
    <t>Осн. школа (скратити)</t>
  </si>
  <si>
    <t>Зад.3</t>
  </si>
  <si>
    <t>Зад.2</t>
  </si>
  <si>
    <t>Зад.1</t>
  </si>
  <si>
    <t>Зад.4</t>
  </si>
  <si>
    <t>Зад.5</t>
  </si>
  <si>
    <t>Гимназија Светозар Марковић</t>
  </si>
  <si>
    <t>Ниш</t>
  </si>
  <si>
    <t>Славољуб Митић</t>
  </si>
  <si>
    <t>Ема Стефановић</t>
  </si>
  <si>
    <t>Учитељ Таса</t>
  </si>
  <si>
    <t>Весна Гроздановић</t>
  </si>
  <si>
    <t>Димитријевић Елена</t>
  </si>
  <si>
    <t>Нови Сад</t>
  </si>
  <si>
    <t>Жарко Укропина</t>
  </si>
  <si>
    <t>Иван Гундулић“</t>
  </si>
  <si>
    <t>Тијана Јоцић</t>
  </si>
  <si>
    <t>Јован Дучић</t>
  </si>
  <si>
    <t>Јован Ристић</t>
  </si>
  <si>
    <t>Милош Црњански</t>
  </si>
  <si>
    <t>Ката Вулетић</t>
  </si>
  <si>
    <t>Анђа Поповић</t>
  </si>
  <si>
    <t>Минка Милићевић</t>
  </si>
  <si>
    <t>Душко Радовић</t>
  </si>
  <si>
    <t>Маја Мутић</t>
  </si>
  <si>
    <t>Димитрије Давидовић</t>
  </si>
  <si>
    <t>Лука Смиљанић</t>
  </si>
  <si>
    <t>Јован Стојадиновић</t>
  </si>
  <si>
    <t>Математичка гимназија</t>
  </si>
  <si>
    <t>Вишња Јовановић</t>
  </si>
  <si>
    <t>Петар Хрњић</t>
  </si>
  <si>
    <t>Мина Дабовић</t>
  </si>
  <si>
    <t xml:space="preserve">Павле Игњатовић </t>
  </si>
  <si>
    <t xml:space="preserve">Стеван Дукић </t>
  </si>
  <si>
    <t>Богдан Миловановић</t>
  </si>
  <si>
    <t>Лука Миљковић</t>
  </si>
  <si>
    <t>Петар Сердар</t>
  </si>
  <si>
    <t>Радојка Лакић</t>
  </si>
  <si>
    <t>Зорка Радовановић</t>
  </si>
  <si>
    <t>Велизар Ивановић</t>
  </si>
  <si>
    <t>Весна Марковић</t>
  </si>
  <si>
    <t>Стефан Секулић Дердовски</t>
  </si>
  <si>
    <t>Лазар Антић</t>
  </si>
  <si>
    <t>Лука Прековић</t>
  </si>
  <si>
    <t>Небојша Лазић</t>
  </si>
  <si>
    <t>Лана Станојевић</t>
  </si>
  <si>
    <t>Анђелија Алексић</t>
  </si>
  <si>
    <t>шифра</t>
  </si>
  <si>
    <t>Седми разред - основне школе</t>
  </si>
  <si>
    <t>Београд</t>
  </si>
  <si>
    <t>Теор.</t>
  </si>
  <si>
    <t>Е1</t>
  </si>
  <si>
    <t>Е2</t>
  </si>
  <si>
    <t>Е3</t>
  </si>
  <si>
    <t>Е4</t>
  </si>
  <si>
    <t>Експ.</t>
  </si>
  <si>
    <t>Изборно 23 - резултати</t>
  </si>
  <si>
    <t>Теор. 
норм.</t>
  </si>
  <si>
    <t>Експ. 
норм.</t>
  </si>
  <si>
    <t>Ук. 
СФО</t>
  </si>
  <si>
    <t>Изб.
физ.
9</t>
  </si>
  <si>
    <t>Изб.
физ.
8</t>
  </si>
  <si>
    <t>Изб.
физ.
10</t>
  </si>
  <si>
    <t>Хем.</t>
  </si>
  <si>
    <t>Биол.</t>
  </si>
  <si>
    <t>УК</t>
  </si>
  <si>
    <t>Физ.
УК</t>
  </si>
  <si>
    <t>Изб.
физ.
1-7</t>
  </si>
  <si>
    <t>Хем.
норм.</t>
  </si>
  <si>
    <t>Изб.
УК</t>
  </si>
  <si>
    <r>
      <t>ПУНО</t>
    </r>
    <r>
      <rPr>
        <sz val="9"/>
        <rFont val="Calibri"/>
        <family val="2"/>
        <charset val="238"/>
        <scheme val="minor"/>
      </rPr>
      <t xml:space="preserve"> име и презиме
наставника</t>
    </r>
  </si>
  <si>
    <t>Име</t>
  </si>
  <si>
    <t>Презиме</t>
  </si>
  <si>
    <t>Адреса</t>
  </si>
  <si>
    <t>Телефон (ученика и родитеља)</t>
  </si>
  <si>
    <t>Телефон у хитним случајевима (отац или мајка)</t>
  </si>
  <si>
    <t>Мејл (ученика и родитеља)</t>
  </si>
  <si>
    <t>Величина мајице (од S до 4ХL)</t>
  </si>
  <si>
    <t>Број пасоша</t>
  </si>
  <si>
    <t>Адреса у пасошу</t>
  </si>
  <si>
    <t>Датум рођења</t>
  </si>
  <si>
    <t>Место рођења</t>
  </si>
  <si>
    <t>Место издавања пасоша</t>
  </si>
  <si>
    <t>Датум издавања и истека пасоша</t>
  </si>
  <si>
    <t>Скенирана прва страна пасоша компримована у zip не већи од 4 MB</t>
  </si>
  <si>
    <t>Фотографија као за пасош (2" x 2") у jpg  или png формату не већa од 2 MB</t>
  </si>
  <si>
    <t>Омладинских Бригада 26/14 Београд</t>
  </si>
  <si>
    <t>Sekulić Derdowski</t>
  </si>
  <si>
    <t>Stefan</t>
  </si>
  <si>
    <t>0656823795</t>
  </si>
  <si>
    <t>0654146231</t>
  </si>
  <si>
    <t>0654146232</t>
  </si>
  <si>
    <t>L</t>
  </si>
  <si>
    <t>culestartrekker1@gmail.com</t>
  </si>
  <si>
    <t>osekulic@hotmail.com</t>
  </si>
  <si>
    <t>Luka</t>
  </si>
  <si>
    <t>Smiljanić</t>
  </si>
  <si>
    <t>0695130132</t>
  </si>
  <si>
    <t>0638130132</t>
  </si>
  <si>
    <t>0638130133</t>
  </si>
  <si>
    <t>luka.smiljanic2409@gmail.com</t>
  </si>
  <si>
    <t>porodica-smiljanic@eunet.rs</t>
  </si>
  <si>
    <t>M</t>
  </si>
  <si>
    <t>Pavle</t>
  </si>
  <si>
    <t>Ignjatovic</t>
  </si>
  <si>
    <t>0665481746</t>
  </si>
  <si>
    <t>0659997995</t>
  </si>
  <si>
    <t>0659997996</t>
  </si>
  <si>
    <t>pavle.ignjatovic.08@gmail.com</t>
  </si>
  <si>
    <t>bipignjatovic@gmail.com</t>
  </si>
  <si>
    <t>Prekovic</t>
  </si>
  <si>
    <t>0638955336</t>
  </si>
  <si>
    <t>062488165</t>
  </si>
  <si>
    <t>lukaprekovic2222@gmail.com</t>
  </si>
  <si>
    <t>Bogdan</t>
  </si>
  <si>
    <t>Milovanovic</t>
  </si>
  <si>
    <t>0612775228</t>
  </si>
  <si>
    <t>0606964267</t>
  </si>
  <si>
    <t>bocko1802@gmail.com</t>
  </si>
  <si>
    <t>mbobanm5@gmail.com</t>
  </si>
  <si>
    <t>S</t>
  </si>
  <si>
    <t>m.prekovic1981@gmail.com</t>
  </si>
  <si>
    <t>XL</t>
  </si>
  <si>
    <t>Jovan</t>
  </si>
  <si>
    <t>Stojadinovic</t>
  </si>
  <si>
    <t>0603790407</t>
  </si>
  <si>
    <t>0648409747</t>
  </si>
  <si>
    <t>joca100908@gmail.com</t>
  </si>
  <si>
    <t>stojola0204@gmail.com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</si>
</sst>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0" x14ac:knownFonts="1">
    <font>
      <sz val="10"/>
      <name val="Arial"/>
    </font>
    <font>
      <sz val="8"/>
      <name val="Arial"/>
      <family val="2"/>
    </font>
    <font>
      <sz val="10"/>
      <name val="Arial"/>
      <family val="2"/>
    </font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10"/>
      <name val="Calibri"/>
      <family val="2"/>
      <charset val="238"/>
      <scheme val="minor"/>
    </font>
    <font>
      <sz val="10"/>
      <name val="Cambria"/>
      <family val="1"/>
      <charset val="238"/>
      <scheme val="major"/>
    </font>
    <font>
      <sz val="8"/>
      <name val="Calibri"/>
      <family val="2"/>
      <charset val="238"/>
      <scheme val="minor"/>
    </font>
    <font>
      <sz val="9"/>
      <name val="Calibri"/>
      <family val="2"/>
      <charset val="238"/>
      <scheme val="minor"/>
    </font>
    <font>
      <sz val="9"/>
      <name val="Arial"/>
      <family val="2"/>
    </font>
    <font>
      <b/>
      <sz val="9"/>
      <name val="Arial"/>
      <family val="2"/>
      <charset val="238"/>
    </font>
    <font>
      <sz val="9"/>
      <name val="Cambria"/>
      <family val="1"/>
      <charset val="238"/>
      <scheme val="major"/>
    </font>
    <font>
      <b/>
      <sz val="9"/>
      <name val="Calibri"/>
      <family val="2"/>
      <charset val="238"/>
      <scheme val="minor"/>
    </font>
    <font>
      <sz val="9"/>
      <name val="Cambria"/>
      <family val="1"/>
      <scheme val="major"/>
    </font>
    <font>
      <b/>
      <sz val="9"/>
      <name val="Times New Roman"/>
      <family val="1"/>
    </font>
    <font>
      <sz val="9"/>
      <color theme="1"/>
      <name val="Calibri"/>
      <family val="2"/>
      <charset val="238"/>
      <scheme val="minor"/>
    </font>
    <font>
      <sz val="11"/>
      <color rgb="FF222222"/>
      <name val="Calibri"/>
      <family val="2"/>
    </font>
    <font>
      <b/>
      <sz val="11"/>
      <color rgb="FF222222"/>
      <name val="Calibri"/>
      <family val="2"/>
    </font>
    <font>
      <b/>
      <sz val="11"/>
      <color rgb="FF000000"/>
      <name val="Calibri"/>
      <family val="2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FF"/>
        <bgColor rgb="FF000000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2">
    <xf numFmtId="0" fontId="0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/>
    <xf numFmtId="0" fontId="19" fillId="0" borderId="0" applyNumberFormat="0" applyFill="0" applyBorder="0" applyAlignment="0" applyProtection="0">
      <alignment vertical="top"/>
      <protection locked="0"/>
    </xf>
  </cellStyleXfs>
  <cellXfs count="74">
    <xf numFmtId="0" fontId="0" fillId="0" borderId="0" xfId="0"/>
    <xf numFmtId="0" fontId="6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7" fillId="2" borderId="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9" fillId="0" borderId="0" xfId="0" applyFont="1" applyFill="1"/>
    <xf numFmtId="0" fontId="10" fillId="0" borderId="0" xfId="0" applyFont="1" applyFill="1"/>
    <xf numFmtId="0" fontId="9" fillId="0" borderId="0" xfId="0" applyFont="1" applyFill="1" applyAlignment="1">
      <alignment horizontal="center"/>
    </xf>
    <xf numFmtId="0" fontId="9" fillId="0" borderId="0" xfId="0" applyFont="1" applyAlignment="1">
      <alignment horizontal="center"/>
    </xf>
    <xf numFmtId="0" fontId="9" fillId="0" borderId="0" xfId="0" applyFont="1"/>
    <xf numFmtId="0" fontId="11" fillId="0" borderId="21" xfId="0" applyFont="1" applyBorder="1" applyAlignment="1">
      <alignment horizontal="center" vertical="center"/>
    </xf>
    <xf numFmtId="0" fontId="11" fillId="0" borderId="22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12" fillId="0" borderId="11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/>
    </xf>
    <xf numFmtId="0" fontId="9" fillId="0" borderId="21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/>
    </xf>
    <xf numFmtId="0" fontId="9" fillId="0" borderId="14" xfId="0" applyFont="1" applyFill="1" applyBorder="1" applyAlignment="1">
      <alignment horizontal="center" vertical="center"/>
    </xf>
    <xf numFmtId="0" fontId="9" fillId="0" borderId="14" xfId="0" applyFont="1" applyBorder="1"/>
    <xf numFmtId="164" fontId="9" fillId="0" borderId="14" xfId="0" applyNumberFormat="1" applyFont="1" applyBorder="1"/>
    <xf numFmtId="164" fontId="9" fillId="0" borderId="16" xfId="0" applyNumberFormat="1" applyFont="1" applyBorder="1"/>
    <xf numFmtId="164" fontId="9" fillId="0" borderId="20" xfId="0" applyNumberFormat="1" applyFont="1" applyBorder="1"/>
    <xf numFmtId="164" fontId="9" fillId="0" borderId="15" xfId="0" applyNumberFormat="1" applyFont="1" applyBorder="1"/>
    <xf numFmtId="0" fontId="8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/>
    </xf>
    <xf numFmtId="0" fontId="9" fillId="0" borderId="2" xfId="0" applyFont="1" applyFill="1" applyBorder="1" applyAlignment="1">
      <alignment horizontal="center" vertical="center"/>
    </xf>
    <xf numFmtId="0" fontId="9" fillId="0" borderId="2" xfId="0" applyFont="1" applyBorder="1"/>
    <xf numFmtId="164" fontId="9" fillId="0" borderId="2" xfId="0" applyNumberFormat="1" applyFont="1" applyBorder="1"/>
    <xf numFmtId="164" fontId="9" fillId="0" borderId="10" xfId="0" applyNumberFormat="1" applyFont="1" applyBorder="1"/>
    <xf numFmtId="164" fontId="9" fillId="0" borderId="8" xfId="0" applyNumberFormat="1" applyFont="1" applyBorder="1"/>
    <xf numFmtId="0" fontId="14" fillId="0" borderId="0" xfId="0" applyFont="1"/>
    <xf numFmtId="0" fontId="8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/>
    </xf>
    <xf numFmtId="164" fontId="9" fillId="0" borderId="2" xfId="0" applyNumberFormat="1" applyFont="1" applyBorder="1" applyAlignment="1">
      <alignment horizontal="center"/>
    </xf>
    <xf numFmtId="0" fontId="8" fillId="3" borderId="3" xfId="2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/>
    </xf>
    <xf numFmtId="0" fontId="9" fillId="0" borderId="3" xfId="0" applyFont="1" applyBorder="1" applyAlignment="1">
      <alignment horizontal="center"/>
    </xf>
    <xf numFmtId="0" fontId="9" fillId="0" borderId="3" xfId="0" applyFont="1" applyFill="1" applyBorder="1" applyAlignment="1">
      <alignment horizontal="center" vertical="center"/>
    </xf>
    <xf numFmtId="0" fontId="9" fillId="0" borderId="3" xfId="0" applyFont="1" applyBorder="1"/>
    <xf numFmtId="164" fontId="9" fillId="0" borderId="3" xfId="0" applyNumberFormat="1" applyFont="1" applyBorder="1"/>
    <xf numFmtId="164" fontId="9" fillId="0" borderId="18" xfId="0" applyNumberFormat="1" applyFont="1" applyBorder="1"/>
    <xf numFmtId="164" fontId="9" fillId="0" borderId="19" xfId="0" applyNumberFormat="1" applyFont="1" applyBorder="1"/>
    <xf numFmtId="0" fontId="11" fillId="0" borderId="0" xfId="0" applyFont="1" applyAlignment="1">
      <alignment horizontal="center"/>
    </xf>
    <xf numFmtId="0" fontId="8" fillId="0" borderId="0" xfId="0" applyFont="1" applyAlignment="1">
      <alignment horizontal="center" vertical="center"/>
    </xf>
    <xf numFmtId="0" fontId="11" fillId="0" borderId="9" xfId="0" applyFont="1" applyBorder="1" applyAlignment="1">
      <alignment horizontal="center"/>
    </xf>
    <xf numFmtId="0" fontId="11" fillId="0" borderId="5" xfId="0" applyFont="1" applyBorder="1" applyAlignment="1">
      <alignment horizontal="center"/>
    </xf>
    <xf numFmtId="0" fontId="11" fillId="0" borderId="6" xfId="0" applyFont="1" applyBorder="1" applyAlignment="1">
      <alignment horizontal="center"/>
    </xf>
    <xf numFmtId="0" fontId="13" fillId="0" borderId="20" xfId="0" applyFont="1" applyBorder="1" applyAlignment="1">
      <alignment horizontal="center"/>
    </xf>
    <xf numFmtId="0" fontId="13" fillId="0" borderId="8" xfId="0" applyFont="1" applyBorder="1" applyAlignment="1">
      <alignment horizontal="center"/>
    </xf>
    <xf numFmtId="0" fontId="13" fillId="0" borderId="19" xfId="0" applyFont="1" applyBorder="1" applyAlignment="1">
      <alignment horizontal="center"/>
    </xf>
    <xf numFmtId="0" fontId="13" fillId="0" borderId="15" xfId="0" applyFont="1" applyBorder="1" applyAlignment="1">
      <alignment horizontal="center"/>
    </xf>
    <xf numFmtId="0" fontId="11" fillId="0" borderId="4" xfId="0" applyFont="1" applyBorder="1" applyAlignment="1">
      <alignment horizont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Border="1"/>
    <xf numFmtId="164" fontId="9" fillId="0" borderId="1" xfId="0" applyNumberFormat="1" applyFont="1" applyBorder="1"/>
    <xf numFmtId="164" fontId="9" fillId="0" borderId="17" xfId="0" applyNumberFormat="1" applyFont="1" applyBorder="1"/>
    <xf numFmtId="0" fontId="8" fillId="2" borderId="3" xfId="0" applyFont="1" applyFill="1" applyBorder="1" applyAlignment="1">
      <alignment horizontal="center" vertical="center" wrapText="1"/>
    </xf>
    <xf numFmtId="0" fontId="16" fillId="0" borderId="0" xfId="0" applyFont="1" applyAlignment="1">
      <alignment wrapText="1"/>
    </xf>
    <xf numFmtId="0" fontId="17" fillId="0" borderId="0" xfId="0" applyFont="1" applyAlignment="1">
      <alignment wrapText="1"/>
    </xf>
    <xf numFmtId="0" fontId="18" fillId="0" borderId="0" xfId="0" applyFont="1" applyAlignment="1">
      <alignment horizontal="left"/>
    </xf>
    <xf numFmtId="0" fontId="2" fillId="0" borderId="0" xfId="0" applyFont="1"/>
    <xf numFmtId="49" fontId="2" fillId="0" borderId="0" xfId="0" applyNumberFormat="1" applyFont="1"/>
    <xf numFmtId="0" fontId="19" fillId="0" borderId="0" xfId="11" applyAlignment="1" applyProtection="1"/>
  </cellXfs>
  <cellStyles count="12">
    <cellStyle name="Hyperlink" xfId="11" builtinId="8"/>
    <cellStyle name="Normal" xfId="0" builtinId="0"/>
    <cellStyle name="Normal 2" xfId="1"/>
    <cellStyle name="Normal 2 2" xfId="3"/>
    <cellStyle name="Normal 2 3" xfId="6"/>
    <cellStyle name="Normal 2 4" xfId="9"/>
    <cellStyle name="Normal 3" xfId="2"/>
    <cellStyle name="Normal 4" xfId="4"/>
    <cellStyle name="Normal 5" xfId="5"/>
    <cellStyle name="Normal 6" xfId="7"/>
    <cellStyle name="Normal 7" xfId="8"/>
    <cellStyle name="Normal 8" xfId="1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bocko1802@gmail.com" TargetMode="External"/><Relationship Id="rId13" Type="http://schemas.openxmlformats.org/officeDocument/2006/relationships/printerSettings" Target="../printerSettings/printerSettings2.bin"/><Relationship Id="rId3" Type="http://schemas.openxmlformats.org/officeDocument/2006/relationships/hyperlink" Target="mailto:luka.smiljanic2409@gmail.com" TargetMode="External"/><Relationship Id="rId7" Type="http://schemas.openxmlformats.org/officeDocument/2006/relationships/hyperlink" Target="mailto:lukaprekovic2222@gmail.com" TargetMode="External"/><Relationship Id="rId12" Type="http://schemas.openxmlformats.org/officeDocument/2006/relationships/hyperlink" Target="mailto:stojola0204@gmail.com" TargetMode="External"/><Relationship Id="rId2" Type="http://schemas.openxmlformats.org/officeDocument/2006/relationships/hyperlink" Target="mailto:osekulic@hotmail.com" TargetMode="External"/><Relationship Id="rId1" Type="http://schemas.openxmlformats.org/officeDocument/2006/relationships/hyperlink" Target="mailto:culestartrekker1@gmail.com" TargetMode="External"/><Relationship Id="rId6" Type="http://schemas.openxmlformats.org/officeDocument/2006/relationships/hyperlink" Target="mailto:bipignjatovic@gmail.com" TargetMode="External"/><Relationship Id="rId11" Type="http://schemas.openxmlformats.org/officeDocument/2006/relationships/hyperlink" Target="mailto:joca100908@gmail.com" TargetMode="External"/><Relationship Id="rId5" Type="http://schemas.openxmlformats.org/officeDocument/2006/relationships/hyperlink" Target="mailto:pavle.ignjatovic.08@gmail.com" TargetMode="External"/><Relationship Id="rId10" Type="http://schemas.openxmlformats.org/officeDocument/2006/relationships/hyperlink" Target="mailto:m.prekovic1981@gmail.com" TargetMode="External"/><Relationship Id="rId4" Type="http://schemas.openxmlformats.org/officeDocument/2006/relationships/hyperlink" Target="mailto:porodica-smiljanic@eunet.rs" TargetMode="External"/><Relationship Id="rId9" Type="http://schemas.openxmlformats.org/officeDocument/2006/relationships/hyperlink" Target="mailto:mbobanm5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2"/>
  <sheetViews>
    <sheetView tabSelected="1" topLeftCell="A4" workbookViewId="0">
      <selection activeCell="D27" sqref="D27"/>
    </sheetView>
  </sheetViews>
  <sheetFormatPr defaultRowHeight="12.75" x14ac:dyDescent="0.2"/>
  <cols>
    <col min="1" max="1" width="4.140625" style="1" customWidth="1"/>
    <col min="2" max="2" width="26.5703125" style="2" hidden="1" customWidth="1"/>
    <col min="3" max="3" width="19.28515625" style="2" customWidth="1"/>
    <col min="4" max="4" width="13.5703125" style="2" customWidth="1"/>
    <col min="5" max="5" width="10.85546875" style="2" customWidth="1"/>
    <col min="6" max="6" width="15" style="2" customWidth="1"/>
    <col min="7" max="11" width="4.7109375" style="2" hidden="1" customWidth="1"/>
    <col min="12" max="12" width="4.7109375" style="3" customWidth="1"/>
    <col min="13" max="16" width="4.42578125" style="3" hidden="1" customWidth="1"/>
    <col min="17" max="17" width="5.28515625" style="3" customWidth="1"/>
    <col min="18" max="19" width="5.7109375" style="3" customWidth="1"/>
    <col min="20" max="20" width="6.28515625" style="3" customWidth="1"/>
    <col min="21" max="21" width="5" style="3" customWidth="1"/>
    <col min="22" max="24" width="4" customWidth="1"/>
    <col min="25" max="28" width="5" customWidth="1"/>
    <col min="29" max="29" width="5.7109375" customWidth="1"/>
    <col min="30" max="30" width="6.28515625" customWidth="1"/>
  </cols>
  <sheetData>
    <row r="1" spans="1:32" s="10" customFormat="1" thickBot="1" x14ac:dyDescent="0.25">
      <c r="A1" s="6"/>
      <c r="B1" s="7" t="s">
        <v>50</v>
      </c>
      <c r="C1" s="7" t="s">
        <v>58</v>
      </c>
      <c r="D1" s="6"/>
      <c r="E1" s="6"/>
      <c r="F1" s="6"/>
      <c r="G1" s="6"/>
      <c r="H1" s="6"/>
      <c r="I1" s="6"/>
      <c r="J1" s="6"/>
      <c r="K1" s="6"/>
      <c r="L1" s="6"/>
      <c r="M1" s="8"/>
      <c r="N1" s="8"/>
      <c r="O1" s="9"/>
      <c r="P1" s="9"/>
      <c r="Q1" s="9"/>
      <c r="R1" s="9"/>
      <c r="S1" s="9"/>
      <c r="T1" s="9"/>
      <c r="U1" s="9"/>
    </row>
    <row r="2" spans="1:32" s="22" customFormat="1" ht="41.25" customHeight="1" thickBot="1" x14ac:dyDescent="0.25">
      <c r="A2" s="11"/>
      <c r="B2" s="12" t="s">
        <v>49</v>
      </c>
      <c r="C2" s="13" t="s">
        <v>0</v>
      </c>
      <c r="D2" s="14" t="s">
        <v>2</v>
      </c>
      <c r="E2" s="15" t="s">
        <v>1</v>
      </c>
      <c r="F2" s="16" t="s">
        <v>72</v>
      </c>
      <c r="G2" s="15" t="s">
        <v>5</v>
      </c>
      <c r="H2" s="15" t="s">
        <v>4</v>
      </c>
      <c r="I2" s="15" t="s">
        <v>3</v>
      </c>
      <c r="J2" s="15" t="s">
        <v>6</v>
      </c>
      <c r="K2" s="15" t="s">
        <v>7</v>
      </c>
      <c r="L2" s="15" t="s">
        <v>52</v>
      </c>
      <c r="M2" s="17" t="s">
        <v>53</v>
      </c>
      <c r="N2" s="17" t="s">
        <v>54</v>
      </c>
      <c r="O2" s="17" t="s">
        <v>55</v>
      </c>
      <c r="P2" s="17" t="s">
        <v>56</v>
      </c>
      <c r="Q2" s="17" t="s">
        <v>57</v>
      </c>
      <c r="R2" s="18" t="s">
        <v>59</v>
      </c>
      <c r="S2" s="18" t="s">
        <v>60</v>
      </c>
      <c r="T2" s="18" t="s">
        <v>61</v>
      </c>
      <c r="U2" s="18" t="s">
        <v>69</v>
      </c>
      <c r="V2" s="18" t="s">
        <v>63</v>
      </c>
      <c r="W2" s="18" t="s">
        <v>62</v>
      </c>
      <c r="X2" s="18" t="s">
        <v>64</v>
      </c>
      <c r="Y2" s="18" t="s">
        <v>68</v>
      </c>
      <c r="Z2" s="17" t="s">
        <v>65</v>
      </c>
      <c r="AA2" s="18" t="s">
        <v>70</v>
      </c>
      <c r="AB2" s="19" t="s">
        <v>66</v>
      </c>
      <c r="AC2" s="20" t="s">
        <v>71</v>
      </c>
      <c r="AD2" s="21" t="s">
        <v>67</v>
      </c>
    </row>
    <row r="3" spans="1:32" s="10" customFormat="1" ht="12" customHeight="1" x14ac:dyDescent="0.2">
      <c r="A3" s="56">
        <v>1</v>
      </c>
      <c r="B3" s="53">
        <v>8019</v>
      </c>
      <c r="C3" s="23" t="s">
        <v>29</v>
      </c>
      <c r="D3" s="23" t="s">
        <v>30</v>
      </c>
      <c r="E3" s="23" t="s">
        <v>51</v>
      </c>
      <c r="F3" s="23" t="s">
        <v>31</v>
      </c>
      <c r="G3" s="24">
        <v>20</v>
      </c>
      <c r="H3" s="24">
        <v>20</v>
      </c>
      <c r="I3" s="24">
        <v>20</v>
      </c>
      <c r="J3" s="24">
        <v>15</v>
      </c>
      <c r="K3" s="24">
        <v>20</v>
      </c>
      <c r="L3" s="23">
        <f t="shared" ref="L3:L21" si="0">G3+H3+I3+J3+K3</f>
        <v>95</v>
      </c>
      <c r="M3" s="25">
        <v>15</v>
      </c>
      <c r="N3" s="24">
        <v>14</v>
      </c>
      <c r="O3" s="24">
        <v>36</v>
      </c>
      <c r="P3" s="24">
        <v>35</v>
      </c>
      <c r="Q3" s="24">
        <f t="shared" ref="Q3:Q21" si="1">M3+N3+O3+P3</f>
        <v>100</v>
      </c>
      <c r="R3" s="24">
        <f t="shared" ref="R3:R21" si="2">L3*50/95</f>
        <v>50</v>
      </c>
      <c r="S3" s="24">
        <f t="shared" ref="S3:S21" si="3">Q3*50/100</f>
        <v>50</v>
      </c>
      <c r="T3" s="24">
        <f t="shared" ref="T3:T21" si="4">R3+S3</f>
        <v>100</v>
      </c>
      <c r="U3" s="24">
        <v>28.5</v>
      </c>
      <c r="V3" s="26">
        <v>5.4</v>
      </c>
      <c r="W3" s="26">
        <v>7</v>
      </c>
      <c r="X3" s="26">
        <v>7</v>
      </c>
      <c r="Y3" s="27">
        <f t="shared" ref="Y3:Y21" si="5">U3+V3+W3+X3</f>
        <v>47.9</v>
      </c>
      <c r="Z3" s="27">
        <v>33</v>
      </c>
      <c r="AA3" s="27">
        <f t="shared" ref="AA3:AA21" si="6">Z3*50/33</f>
        <v>50</v>
      </c>
      <c r="AB3" s="28">
        <v>40</v>
      </c>
      <c r="AC3" s="29">
        <f t="shared" ref="AC3:AC21" si="7">Y3+AA3+AB3</f>
        <v>137.9</v>
      </c>
      <c r="AD3" s="30">
        <f t="shared" ref="AD3:AD21" si="8">T3+AC3</f>
        <v>237.9</v>
      </c>
    </row>
    <row r="4" spans="1:32" s="10" customFormat="1" ht="12" customHeight="1" x14ac:dyDescent="0.2">
      <c r="A4" s="57">
        <v>2</v>
      </c>
      <c r="B4" s="54">
        <v>8017</v>
      </c>
      <c r="C4" s="4" t="s">
        <v>43</v>
      </c>
      <c r="D4" s="5" t="s">
        <v>25</v>
      </c>
      <c r="E4" s="31" t="s">
        <v>51</v>
      </c>
      <c r="F4" s="5" t="s">
        <v>26</v>
      </c>
      <c r="G4" s="32">
        <v>20</v>
      </c>
      <c r="H4" s="32">
        <v>20</v>
      </c>
      <c r="I4" s="32">
        <v>20</v>
      </c>
      <c r="J4" s="32">
        <v>3</v>
      </c>
      <c r="K4" s="32">
        <v>20</v>
      </c>
      <c r="L4" s="31">
        <f t="shared" si="0"/>
        <v>83</v>
      </c>
      <c r="M4" s="33">
        <v>15</v>
      </c>
      <c r="N4" s="32">
        <v>14</v>
      </c>
      <c r="O4" s="32">
        <v>36</v>
      </c>
      <c r="P4" s="32">
        <v>35</v>
      </c>
      <c r="Q4" s="32">
        <f t="shared" si="1"/>
        <v>100</v>
      </c>
      <c r="R4" s="32">
        <f t="shared" si="2"/>
        <v>43.684210526315788</v>
      </c>
      <c r="S4" s="32">
        <f t="shared" si="3"/>
        <v>50</v>
      </c>
      <c r="T4" s="32">
        <f t="shared" si="4"/>
        <v>93.68421052631578</v>
      </c>
      <c r="U4" s="32">
        <v>28.5</v>
      </c>
      <c r="V4" s="34">
        <v>7</v>
      </c>
      <c r="W4" s="34">
        <v>7</v>
      </c>
      <c r="X4" s="34">
        <v>7.5</v>
      </c>
      <c r="Y4" s="35">
        <f t="shared" si="5"/>
        <v>50</v>
      </c>
      <c r="Z4" s="35">
        <v>19</v>
      </c>
      <c r="AA4" s="35">
        <f t="shared" si="6"/>
        <v>28.787878787878789</v>
      </c>
      <c r="AB4" s="36">
        <v>45</v>
      </c>
      <c r="AC4" s="37">
        <f t="shared" si="7"/>
        <v>123.78787878787878</v>
      </c>
      <c r="AD4" s="37">
        <f t="shared" si="8"/>
        <v>217.47208931419456</v>
      </c>
      <c r="AF4" s="38"/>
    </row>
    <row r="5" spans="1:32" s="10" customFormat="1" ht="12" customHeight="1" x14ac:dyDescent="0.2">
      <c r="A5" s="57">
        <v>3</v>
      </c>
      <c r="B5" s="54">
        <v>8117</v>
      </c>
      <c r="C5" s="31" t="s">
        <v>36</v>
      </c>
      <c r="D5" s="31" t="s">
        <v>30</v>
      </c>
      <c r="E5" s="31" t="s">
        <v>51</v>
      </c>
      <c r="F5" s="31" t="s">
        <v>31</v>
      </c>
      <c r="G5" s="32">
        <v>20</v>
      </c>
      <c r="H5" s="32">
        <v>20</v>
      </c>
      <c r="I5" s="32">
        <v>12</v>
      </c>
      <c r="J5" s="32">
        <v>15</v>
      </c>
      <c r="K5" s="32">
        <v>20</v>
      </c>
      <c r="L5" s="31">
        <f t="shared" si="0"/>
        <v>87</v>
      </c>
      <c r="M5" s="33">
        <v>15</v>
      </c>
      <c r="N5" s="32">
        <v>14</v>
      </c>
      <c r="O5" s="32">
        <v>36</v>
      </c>
      <c r="P5" s="32">
        <v>35</v>
      </c>
      <c r="Q5" s="32">
        <f t="shared" si="1"/>
        <v>100</v>
      </c>
      <c r="R5" s="32">
        <f t="shared" si="2"/>
        <v>45.789473684210527</v>
      </c>
      <c r="S5" s="32">
        <f t="shared" si="3"/>
        <v>50</v>
      </c>
      <c r="T5" s="32">
        <f t="shared" si="4"/>
        <v>95.78947368421052</v>
      </c>
      <c r="U5" s="32">
        <v>28.5</v>
      </c>
      <c r="V5" s="34">
        <v>1</v>
      </c>
      <c r="W5" s="34">
        <v>0</v>
      </c>
      <c r="X5" s="34">
        <v>6.8</v>
      </c>
      <c r="Y5" s="35">
        <f t="shared" si="5"/>
        <v>36.299999999999997</v>
      </c>
      <c r="Z5" s="35">
        <v>20</v>
      </c>
      <c r="AA5" s="35">
        <f t="shared" si="6"/>
        <v>30.303030303030305</v>
      </c>
      <c r="AB5" s="36">
        <v>40</v>
      </c>
      <c r="AC5" s="37">
        <f t="shared" si="7"/>
        <v>106.60303030303029</v>
      </c>
      <c r="AD5" s="37">
        <f t="shared" si="8"/>
        <v>202.39250398724081</v>
      </c>
    </row>
    <row r="6" spans="1:32" s="10" customFormat="1" ht="12" customHeight="1" x14ac:dyDescent="0.2">
      <c r="A6" s="57">
        <v>4</v>
      </c>
      <c r="B6" s="54">
        <v>8110</v>
      </c>
      <c r="C6" s="31" t="s">
        <v>34</v>
      </c>
      <c r="D6" s="31" t="s">
        <v>35</v>
      </c>
      <c r="E6" s="31" t="s">
        <v>51</v>
      </c>
      <c r="F6" s="39" t="s">
        <v>24</v>
      </c>
      <c r="G6" s="32">
        <v>20</v>
      </c>
      <c r="H6" s="32">
        <v>20</v>
      </c>
      <c r="I6" s="32">
        <v>4</v>
      </c>
      <c r="J6" s="32">
        <v>15</v>
      </c>
      <c r="K6" s="32">
        <v>20</v>
      </c>
      <c r="L6" s="31">
        <f t="shared" si="0"/>
        <v>79</v>
      </c>
      <c r="M6" s="33">
        <v>15</v>
      </c>
      <c r="N6" s="32">
        <v>14</v>
      </c>
      <c r="O6" s="32">
        <v>36</v>
      </c>
      <c r="P6" s="32">
        <v>20</v>
      </c>
      <c r="Q6" s="32">
        <f t="shared" si="1"/>
        <v>85</v>
      </c>
      <c r="R6" s="32">
        <f t="shared" si="2"/>
        <v>41.578947368421055</v>
      </c>
      <c r="S6" s="32">
        <f t="shared" si="3"/>
        <v>42.5</v>
      </c>
      <c r="T6" s="32">
        <f t="shared" si="4"/>
        <v>84.078947368421055</v>
      </c>
      <c r="U6" s="32">
        <v>28.5</v>
      </c>
      <c r="V6" s="34">
        <v>1</v>
      </c>
      <c r="W6" s="34">
        <v>0</v>
      </c>
      <c r="X6" s="34">
        <v>1.7</v>
      </c>
      <c r="Y6" s="35">
        <f t="shared" si="5"/>
        <v>31.2</v>
      </c>
      <c r="Z6" s="35">
        <v>30</v>
      </c>
      <c r="AA6" s="35">
        <f t="shared" si="6"/>
        <v>45.454545454545453</v>
      </c>
      <c r="AB6" s="36">
        <v>40</v>
      </c>
      <c r="AC6" s="37">
        <f t="shared" si="7"/>
        <v>116.65454545454546</v>
      </c>
      <c r="AD6" s="37">
        <f t="shared" si="8"/>
        <v>200.73349282296653</v>
      </c>
    </row>
    <row r="7" spans="1:32" s="10" customFormat="1" ht="12" customHeight="1" x14ac:dyDescent="0.2">
      <c r="A7" s="57">
        <v>5</v>
      </c>
      <c r="B7" s="54">
        <v>8010</v>
      </c>
      <c r="C7" s="31" t="s">
        <v>45</v>
      </c>
      <c r="D7" s="31" t="s">
        <v>30</v>
      </c>
      <c r="E7" s="31" t="s">
        <v>51</v>
      </c>
      <c r="F7" s="31" t="s">
        <v>31</v>
      </c>
      <c r="G7" s="32">
        <v>19</v>
      </c>
      <c r="H7" s="32">
        <v>20</v>
      </c>
      <c r="I7" s="32">
        <v>9</v>
      </c>
      <c r="J7" s="32">
        <v>15</v>
      </c>
      <c r="K7" s="32">
        <v>20</v>
      </c>
      <c r="L7" s="31">
        <f t="shared" si="0"/>
        <v>83</v>
      </c>
      <c r="M7" s="33">
        <v>15</v>
      </c>
      <c r="N7" s="32">
        <v>14</v>
      </c>
      <c r="O7" s="32">
        <v>36</v>
      </c>
      <c r="P7" s="32">
        <v>35</v>
      </c>
      <c r="Q7" s="32">
        <f t="shared" si="1"/>
        <v>100</v>
      </c>
      <c r="R7" s="32">
        <f t="shared" si="2"/>
        <v>43.684210526315788</v>
      </c>
      <c r="S7" s="32">
        <f t="shared" si="3"/>
        <v>50</v>
      </c>
      <c r="T7" s="32">
        <f t="shared" si="4"/>
        <v>93.68421052631578</v>
      </c>
      <c r="U7" s="32">
        <v>25.5</v>
      </c>
      <c r="V7" s="34">
        <v>7</v>
      </c>
      <c r="W7" s="34">
        <v>0</v>
      </c>
      <c r="X7" s="34">
        <v>0</v>
      </c>
      <c r="Y7" s="35">
        <f t="shared" si="5"/>
        <v>32.5</v>
      </c>
      <c r="Z7" s="35">
        <v>26</v>
      </c>
      <c r="AA7" s="35">
        <f t="shared" si="6"/>
        <v>39.393939393939391</v>
      </c>
      <c r="AB7" s="36">
        <v>35</v>
      </c>
      <c r="AC7" s="37">
        <f t="shared" si="7"/>
        <v>106.89393939393939</v>
      </c>
      <c r="AD7" s="37">
        <f t="shared" si="8"/>
        <v>200.57814992025516</v>
      </c>
    </row>
    <row r="8" spans="1:32" s="10" customFormat="1" ht="12" customHeight="1" thickBot="1" x14ac:dyDescent="0.25">
      <c r="A8" s="58">
        <v>6</v>
      </c>
      <c r="B8" s="55">
        <v>8112</v>
      </c>
      <c r="C8" s="67" t="s">
        <v>28</v>
      </c>
      <c r="D8" s="67" t="s">
        <v>25</v>
      </c>
      <c r="E8" s="44" t="s">
        <v>51</v>
      </c>
      <c r="F8" s="67" t="s">
        <v>26</v>
      </c>
      <c r="G8" s="45">
        <v>20</v>
      </c>
      <c r="H8" s="45">
        <v>20</v>
      </c>
      <c r="I8" s="45">
        <v>20</v>
      </c>
      <c r="J8" s="45">
        <v>14</v>
      </c>
      <c r="K8" s="45">
        <v>20</v>
      </c>
      <c r="L8" s="44">
        <f t="shared" si="0"/>
        <v>94</v>
      </c>
      <c r="M8" s="46">
        <v>15</v>
      </c>
      <c r="N8" s="45">
        <v>14</v>
      </c>
      <c r="O8" s="45">
        <v>36</v>
      </c>
      <c r="P8" s="45">
        <v>35</v>
      </c>
      <c r="Q8" s="45">
        <f t="shared" si="1"/>
        <v>100</v>
      </c>
      <c r="R8" s="45">
        <f t="shared" si="2"/>
        <v>49.473684210526315</v>
      </c>
      <c r="S8" s="45">
        <f t="shared" si="3"/>
        <v>50</v>
      </c>
      <c r="T8" s="45">
        <f t="shared" si="4"/>
        <v>99.473684210526315</v>
      </c>
      <c r="U8" s="45">
        <v>21</v>
      </c>
      <c r="V8" s="47">
        <v>7</v>
      </c>
      <c r="W8" s="47">
        <v>0</v>
      </c>
      <c r="X8" s="47">
        <v>6.8</v>
      </c>
      <c r="Y8" s="48">
        <f t="shared" si="5"/>
        <v>34.799999999999997</v>
      </c>
      <c r="Z8" s="48">
        <v>14</v>
      </c>
      <c r="AA8" s="48">
        <f t="shared" si="6"/>
        <v>21.212121212121211</v>
      </c>
      <c r="AB8" s="49">
        <v>40</v>
      </c>
      <c r="AC8" s="50">
        <f t="shared" si="7"/>
        <v>96.012121212121201</v>
      </c>
      <c r="AD8" s="50">
        <f t="shared" si="8"/>
        <v>195.4858054226475</v>
      </c>
    </row>
    <row r="9" spans="1:32" s="10" customFormat="1" ht="12" customHeight="1" x14ac:dyDescent="0.2">
      <c r="A9" s="59">
        <v>7</v>
      </c>
      <c r="B9" s="60">
        <v>8049</v>
      </c>
      <c r="C9" s="61" t="s">
        <v>47</v>
      </c>
      <c r="D9" s="61" t="s">
        <v>30</v>
      </c>
      <c r="E9" s="61" t="s">
        <v>51</v>
      </c>
      <c r="F9" s="61" t="s">
        <v>31</v>
      </c>
      <c r="G9" s="62">
        <v>20</v>
      </c>
      <c r="H9" s="62">
        <v>20</v>
      </c>
      <c r="I9" s="62">
        <v>20</v>
      </c>
      <c r="J9" s="62">
        <v>3</v>
      </c>
      <c r="K9" s="62">
        <v>20</v>
      </c>
      <c r="L9" s="61">
        <f t="shared" si="0"/>
        <v>83</v>
      </c>
      <c r="M9" s="63">
        <v>15</v>
      </c>
      <c r="N9" s="62">
        <v>14</v>
      </c>
      <c r="O9" s="62">
        <v>36</v>
      </c>
      <c r="P9" s="62">
        <v>35</v>
      </c>
      <c r="Q9" s="62">
        <f t="shared" si="1"/>
        <v>100</v>
      </c>
      <c r="R9" s="62">
        <f t="shared" si="2"/>
        <v>43.684210526315788</v>
      </c>
      <c r="S9" s="62">
        <f t="shared" si="3"/>
        <v>50</v>
      </c>
      <c r="T9" s="62">
        <f t="shared" si="4"/>
        <v>93.68421052631578</v>
      </c>
      <c r="U9" s="62">
        <v>28.5</v>
      </c>
      <c r="V9" s="64">
        <v>1</v>
      </c>
      <c r="W9" s="64">
        <v>0</v>
      </c>
      <c r="X9" s="64">
        <v>0.9</v>
      </c>
      <c r="Y9" s="65">
        <f t="shared" si="5"/>
        <v>30.4</v>
      </c>
      <c r="Z9" s="65">
        <v>24</v>
      </c>
      <c r="AA9" s="65">
        <f t="shared" si="6"/>
        <v>36.363636363636367</v>
      </c>
      <c r="AB9" s="66">
        <v>35</v>
      </c>
      <c r="AC9" s="30">
        <f t="shared" si="7"/>
        <v>101.76363636363637</v>
      </c>
      <c r="AD9" s="30">
        <f t="shared" si="8"/>
        <v>195.44784688995213</v>
      </c>
    </row>
    <row r="10" spans="1:32" s="10" customFormat="1" ht="12" customHeight="1" x14ac:dyDescent="0.2">
      <c r="A10" s="57">
        <v>8</v>
      </c>
      <c r="B10" s="54">
        <v>8016</v>
      </c>
      <c r="C10" s="31" t="s">
        <v>33</v>
      </c>
      <c r="D10" s="31" t="s">
        <v>30</v>
      </c>
      <c r="E10" s="31" t="s">
        <v>51</v>
      </c>
      <c r="F10" s="31" t="s">
        <v>31</v>
      </c>
      <c r="G10" s="32">
        <v>20</v>
      </c>
      <c r="H10" s="32">
        <v>20</v>
      </c>
      <c r="I10" s="32">
        <v>9</v>
      </c>
      <c r="J10" s="32">
        <v>15</v>
      </c>
      <c r="K10" s="32">
        <v>20</v>
      </c>
      <c r="L10" s="31">
        <f t="shared" si="0"/>
        <v>84</v>
      </c>
      <c r="M10" s="33">
        <v>15</v>
      </c>
      <c r="N10" s="32">
        <v>14</v>
      </c>
      <c r="O10" s="32">
        <v>36</v>
      </c>
      <c r="P10" s="32">
        <v>35</v>
      </c>
      <c r="Q10" s="32">
        <f t="shared" si="1"/>
        <v>100</v>
      </c>
      <c r="R10" s="32">
        <f t="shared" si="2"/>
        <v>44.210526315789473</v>
      </c>
      <c r="S10" s="32">
        <f t="shared" si="3"/>
        <v>50</v>
      </c>
      <c r="T10" s="32">
        <f t="shared" si="4"/>
        <v>94.21052631578948</v>
      </c>
      <c r="U10" s="32">
        <v>24</v>
      </c>
      <c r="V10" s="34">
        <v>3</v>
      </c>
      <c r="W10" s="34">
        <v>7</v>
      </c>
      <c r="X10" s="34">
        <v>7</v>
      </c>
      <c r="Y10" s="35">
        <f t="shared" si="5"/>
        <v>41</v>
      </c>
      <c r="Z10" s="35">
        <v>16</v>
      </c>
      <c r="AA10" s="35">
        <f t="shared" si="6"/>
        <v>24.242424242424242</v>
      </c>
      <c r="AB10" s="36">
        <v>35</v>
      </c>
      <c r="AC10" s="37">
        <f t="shared" si="7"/>
        <v>100.24242424242425</v>
      </c>
      <c r="AD10" s="37">
        <f t="shared" si="8"/>
        <v>194.45295055821373</v>
      </c>
    </row>
    <row r="11" spans="1:32" s="10" customFormat="1" ht="12" customHeight="1" x14ac:dyDescent="0.2">
      <c r="A11" s="57">
        <v>9</v>
      </c>
      <c r="B11" s="54">
        <v>8045</v>
      </c>
      <c r="C11" s="31" t="s">
        <v>38</v>
      </c>
      <c r="D11" s="31" t="s">
        <v>39</v>
      </c>
      <c r="E11" s="31" t="s">
        <v>51</v>
      </c>
      <c r="F11" s="31" t="s">
        <v>40</v>
      </c>
      <c r="G11" s="32">
        <v>20</v>
      </c>
      <c r="H11" s="32">
        <v>20</v>
      </c>
      <c r="I11" s="32">
        <v>18.2</v>
      </c>
      <c r="J11" s="32">
        <v>5</v>
      </c>
      <c r="K11" s="32">
        <v>20</v>
      </c>
      <c r="L11" s="31">
        <f t="shared" si="0"/>
        <v>83.2</v>
      </c>
      <c r="M11" s="33">
        <v>15</v>
      </c>
      <c r="N11" s="32">
        <v>14</v>
      </c>
      <c r="O11" s="32">
        <v>36</v>
      </c>
      <c r="P11" s="32">
        <v>31</v>
      </c>
      <c r="Q11" s="32">
        <f t="shared" si="1"/>
        <v>96</v>
      </c>
      <c r="R11" s="32">
        <f t="shared" si="2"/>
        <v>43.789473684210527</v>
      </c>
      <c r="S11" s="32">
        <f t="shared" si="3"/>
        <v>48</v>
      </c>
      <c r="T11" s="32">
        <f t="shared" si="4"/>
        <v>91.78947368421052</v>
      </c>
      <c r="U11" s="32">
        <v>15</v>
      </c>
      <c r="V11" s="34">
        <v>4</v>
      </c>
      <c r="W11" s="34">
        <v>0</v>
      </c>
      <c r="X11" s="34">
        <v>5.8</v>
      </c>
      <c r="Y11" s="35">
        <f t="shared" si="5"/>
        <v>24.8</v>
      </c>
      <c r="Z11" s="35">
        <v>26</v>
      </c>
      <c r="AA11" s="35">
        <f t="shared" si="6"/>
        <v>39.393939393939391</v>
      </c>
      <c r="AB11" s="36">
        <v>30</v>
      </c>
      <c r="AC11" s="37">
        <f t="shared" si="7"/>
        <v>94.193939393939388</v>
      </c>
      <c r="AD11" s="37">
        <f t="shared" si="8"/>
        <v>185.98341307814991</v>
      </c>
    </row>
    <row r="12" spans="1:32" s="10" customFormat="1" ht="12" customHeight="1" x14ac:dyDescent="0.2">
      <c r="A12" s="57">
        <v>10</v>
      </c>
      <c r="B12" s="54">
        <v>8003</v>
      </c>
      <c r="C12" s="31" t="s">
        <v>37</v>
      </c>
      <c r="D12" s="31" t="s">
        <v>30</v>
      </c>
      <c r="E12" s="31" t="s">
        <v>51</v>
      </c>
      <c r="F12" s="31" t="s">
        <v>31</v>
      </c>
      <c r="G12" s="32">
        <v>20</v>
      </c>
      <c r="H12" s="32">
        <v>20</v>
      </c>
      <c r="I12" s="32">
        <v>9</v>
      </c>
      <c r="J12" s="32">
        <v>15</v>
      </c>
      <c r="K12" s="32">
        <v>20</v>
      </c>
      <c r="L12" s="31">
        <f t="shared" si="0"/>
        <v>84</v>
      </c>
      <c r="M12" s="33">
        <v>10</v>
      </c>
      <c r="N12" s="32">
        <v>14</v>
      </c>
      <c r="O12" s="32">
        <v>36</v>
      </c>
      <c r="P12" s="32">
        <v>35</v>
      </c>
      <c r="Q12" s="32">
        <f t="shared" si="1"/>
        <v>95</v>
      </c>
      <c r="R12" s="32">
        <f t="shared" si="2"/>
        <v>44.210526315789473</v>
      </c>
      <c r="S12" s="32">
        <f t="shared" si="3"/>
        <v>47.5</v>
      </c>
      <c r="T12" s="32">
        <f t="shared" si="4"/>
        <v>91.71052631578948</v>
      </c>
      <c r="U12" s="32">
        <v>28.5</v>
      </c>
      <c r="V12" s="34">
        <v>1.5</v>
      </c>
      <c r="W12" s="34">
        <v>0</v>
      </c>
      <c r="X12" s="34">
        <v>0.9</v>
      </c>
      <c r="Y12" s="35">
        <f t="shared" si="5"/>
        <v>30.9</v>
      </c>
      <c r="Z12" s="35">
        <v>21</v>
      </c>
      <c r="AA12" s="35">
        <f t="shared" si="6"/>
        <v>31.818181818181817</v>
      </c>
      <c r="AB12" s="36">
        <v>30</v>
      </c>
      <c r="AC12" s="37">
        <f t="shared" si="7"/>
        <v>92.718181818181819</v>
      </c>
      <c r="AD12" s="37">
        <f t="shared" si="8"/>
        <v>184.4287081339713</v>
      </c>
    </row>
    <row r="13" spans="1:32" s="10" customFormat="1" ht="12" customHeight="1" x14ac:dyDescent="0.2">
      <c r="A13" s="57">
        <v>11</v>
      </c>
      <c r="B13" s="54">
        <v>8036</v>
      </c>
      <c r="C13" s="31" t="s">
        <v>41</v>
      </c>
      <c r="D13" s="31" t="s">
        <v>30</v>
      </c>
      <c r="E13" s="31" t="s">
        <v>51</v>
      </c>
      <c r="F13" s="31" t="s">
        <v>31</v>
      </c>
      <c r="G13" s="32">
        <v>20</v>
      </c>
      <c r="H13" s="32">
        <v>20</v>
      </c>
      <c r="I13" s="32">
        <v>5</v>
      </c>
      <c r="J13" s="32">
        <v>15</v>
      </c>
      <c r="K13" s="32">
        <v>20</v>
      </c>
      <c r="L13" s="31">
        <f t="shared" si="0"/>
        <v>80</v>
      </c>
      <c r="M13" s="33">
        <v>15</v>
      </c>
      <c r="N13" s="32">
        <v>14</v>
      </c>
      <c r="O13" s="32">
        <v>36</v>
      </c>
      <c r="P13" s="32">
        <v>31</v>
      </c>
      <c r="Q13" s="32">
        <f t="shared" si="1"/>
        <v>96</v>
      </c>
      <c r="R13" s="32">
        <f t="shared" si="2"/>
        <v>42.10526315789474</v>
      </c>
      <c r="S13" s="32">
        <f t="shared" si="3"/>
        <v>48</v>
      </c>
      <c r="T13" s="32">
        <f t="shared" si="4"/>
        <v>90.10526315789474</v>
      </c>
      <c r="U13" s="32">
        <v>16.5</v>
      </c>
      <c r="V13" s="34">
        <v>1</v>
      </c>
      <c r="W13" s="34">
        <v>0</v>
      </c>
      <c r="X13" s="34">
        <v>0</v>
      </c>
      <c r="Y13" s="35">
        <f t="shared" si="5"/>
        <v>17.5</v>
      </c>
      <c r="Z13" s="35">
        <v>21</v>
      </c>
      <c r="AA13" s="35">
        <f t="shared" si="6"/>
        <v>31.818181818181817</v>
      </c>
      <c r="AB13" s="36">
        <v>45</v>
      </c>
      <c r="AC13" s="37">
        <f t="shared" si="7"/>
        <v>94.318181818181813</v>
      </c>
      <c r="AD13" s="37">
        <f t="shared" si="8"/>
        <v>184.42344497607655</v>
      </c>
    </row>
    <row r="14" spans="1:32" s="10" customFormat="1" ht="12" customHeight="1" x14ac:dyDescent="0.2">
      <c r="A14" s="57">
        <v>12</v>
      </c>
      <c r="B14" s="54">
        <v>8069</v>
      </c>
      <c r="C14" s="31" t="s">
        <v>48</v>
      </c>
      <c r="D14" s="31" t="s">
        <v>20</v>
      </c>
      <c r="E14" s="31" t="s">
        <v>51</v>
      </c>
      <c r="F14" s="39" t="s">
        <v>42</v>
      </c>
      <c r="G14" s="32">
        <v>20</v>
      </c>
      <c r="H14" s="32">
        <v>20</v>
      </c>
      <c r="I14" s="32">
        <v>20</v>
      </c>
      <c r="J14" s="32">
        <v>6</v>
      </c>
      <c r="K14" s="32">
        <v>19</v>
      </c>
      <c r="L14" s="31">
        <f t="shared" si="0"/>
        <v>85</v>
      </c>
      <c r="M14" s="33">
        <v>15</v>
      </c>
      <c r="N14" s="32">
        <v>14</v>
      </c>
      <c r="O14" s="32">
        <v>36</v>
      </c>
      <c r="P14" s="32">
        <v>35</v>
      </c>
      <c r="Q14" s="32">
        <f t="shared" si="1"/>
        <v>100</v>
      </c>
      <c r="R14" s="32">
        <f t="shared" si="2"/>
        <v>44.736842105263158</v>
      </c>
      <c r="S14" s="32">
        <f t="shared" si="3"/>
        <v>50</v>
      </c>
      <c r="T14" s="32">
        <f t="shared" si="4"/>
        <v>94.73684210526315</v>
      </c>
      <c r="U14" s="32">
        <v>10.5</v>
      </c>
      <c r="V14" s="34">
        <v>1</v>
      </c>
      <c r="W14" s="34">
        <v>0</v>
      </c>
      <c r="X14" s="34">
        <v>2.4</v>
      </c>
      <c r="Y14" s="35">
        <f t="shared" si="5"/>
        <v>13.9</v>
      </c>
      <c r="Z14" s="35">
        <v>15</v>
      </c>
      <c r="AA14" s="35">
        <f t="shared" si="6"/>
        <v>22.727272727272727</v>
      </c>
      <c r="AB14" s="36">
        <v>50</v>
      </c>
      <c r="AC14" s="37">
        <f t="shared" si="7"/>
        <v>86.627272727272725</v>
      </c>
      <c r="AD14" s="37">
        <f t="shared" si="8"/>
        <v>181.36411483253588</v>
      </c>
    </row>
    <row r="15" spans="1:32" s="10" customFormat="1" ht="12" customHeight="1" x14ac:dyDescent="0.2">
      <c r="A15" s="57">
        <v>13</v>
      </c>
      <c r="B15" s="54">
        <v>8020</v>
      </c>
      <c r="C15" s="31" t="s">
        <v>44</v>
      </c>
      <c r="D15" s="31" t="s">
        <v>30</v>
      </c>
      <c r="E15" s="31" t="s">
        <v>51</v>
      </c>
      <c r="F15" s="31" t="s">
        <v>31</v>
      </c>
      <c r="G15" s="32">
        <v>20</v>
      </c>
      <c r="H15" s="32">
        <v>20</v>
      </c>
      <c r="I15" s="32">
        <v>6</v>
      </c>
      <c r="J15" s="32">
        <v>1</v>
      </c>
      <c r="K15" s="32">
        <v>20</v>
      </c>
      <c r="L15" s="31">
        <f t="shared" si="0"/>
        <v>67</v>
      </c>
      <c r="M15" s="33">
        <v>15</v>
      </c>
      <c r="N15" s="32">
        <v>14</v>
      </c>
      <c r="O15" s="32">
        <v>36</v>
      </c>
      <c r="P15" s="32">
        <v>32.5</v>
      </c>
      <c r="Q15" s="32">
        <f t="shared" si="1"/>
        <v>97.5</v>
      </c>
      <c r="R15" s="32">
        <f t="shared" si="2"/>
        <v>35.263157894736842</v>
      </c>
      <c r="S15" s="32">
        <f t="shared" si="3"/>
        <v>48.75</v>
      </c>
      <c r="T15" s="32">
        <f t="shared" si="4"/>
        <v>84.01315789473685</v>
      </c>
      <c r="U15" s="32">
        <v>19.5</v>
      </c>
      <c r="V15" s="34">
        <v>0</v>
      </c>
      <c r="W15" s="34">
        <v>0</v>
      </c>
      <c r="X15" s="34">
        <v>0.7</v>
      </c>
      <c r="Y15" s="35">
        <f t="shared" si="5"/>
        <v>20.2</v>
      </c>
      <c r="Z15" s="35">
        <v>21</v>
      </c>
      <c r="AA15" s="35">
        <f t="shared" si="6"/>
        <v>31.818181818181817</v>
      </c>
      <c r="AB15" s="36">
        <v>40</v>
      </c>
      <c r="AC15" s="37">
        <f t="shared" si="7"/>
        <v>92.018181818181816</v>
      </c>
      <c r="AD15" s="37">
        <f t="shared" si="8"/>
        <v>176.03133971291868</v>
      </c>
    </row>
    <row r="16" spans="1:32" s="10" customFormat="1" ht="12" customHeight="1" x14ac:dyDescent="0.2">
      <c r="A16" s="57">
        <v>14</v>
      </c>
      <c r="B16" s="54">
        <v>8122</v>
      </c>
      <c r="C16" s="31" t="s">
        <v>46</v>
      </c>
      <c r="D16" s="31" t="s">
        <v>30</v>
      </c>
      <c r="E16" s="31" t="s">
        <v>51</v>
      </c>
      <c r="F16" s="31" t="s">
        <v>31</v>
      </c>
      <c r="G16" s="32">
        <v>20</v>
      </c>
      <c r="H16" s="32">
        <v>20</v>
      </c>
      <c r="I16" s="32">
        <v>10</v>
      </c>
      <c r="J16" s="32">
        <v>5</v>
      </c>
      <c r="K16" s="32">
        <v>20</v>
      </c>
      <c r="L16" s="31">
        <f t="shared" si="0"/>
        <v>75</v>
      </c>
      <c r="M16" s="33">
        <v>15</v>
      </c>
      <c r="N16" s="32">
        <v>14</v>
      </c>
      <c r="O16" s="32">
        <v>36</v>
      </c>
      <c r="P16" s="32">
        <v>29.5</v>
      </c>
      <c r="Q16" s="32">
        <f t="shared" si="1"/>
        <v>94.5</v>
      </c>
      <c r="R16" s="32">
        <f t="shared" si="2"/>
        <v>39.473684210526315</v>
      </c>
      <c r="S16" s="32">
        <f t="shared" si="3"/>
        <v>47.25</v>
      </c>
      <c r="T16" s="32">
        <f t="shared" si="4"/>
        <v>86.723684210526315</v>
      </c>
      <c r="U16" s="32">
        <v>24</v>
      </c>
      <c r="V16" s="34">
        <v>4</v>
      </c>
      <c r="W16" s="34">
        <v>0</v>
      </c>
      <c r="X16" s="34">
        <v>0</v>
      </c>
      <c r="Y16" s="35">
        <f t="shared" si="5"/>
        <v>28</v>
      </c>
      <c r="Z16" s="35">
        <v>16</v>
      </c>
      <c r="AA16" s="35">
        <f t="shared" si="6"/>
        <v>24.242424242424242</v>
      </c>
      <c r="AB16" s="36">
        <v>35</v>
      </c>
      <c r="AC16" s="37">
        <f t="shared" si="7"/>
        <v>87.242424242424249</v>
      </c>
      <c r="AD16" s="37">
        <f t="shared" si="8"/>
        <v>173.96610845295055</v>
      </c>
    </row>
    <row r="17" spans="1:30" s="10" customFormat="1" ht="12" customHeight="1" x14ac:dyDescent="0.2">
      <c r="A17" s="57">
        <v>15</v>
      </c>
      <c r="B17" s="54">
        <v>8105</v>
      </c>
      <c r="C17" s="31" t="s">
        <v>11</v>
      </c>
      <c r="D17" s="31" t="s">
        <v>12</v>
      </c>
      <c r="E17" s="31" t="s">
        <v>9</v>
      </c>
      <c r="F17" s="31" t="s">
        <v>13</v>
      </c>
      <c r="G17" s="32">
        <v>20</v>
      </c>
      <c r="H17" s="32">
        <v>20</v>
      </c>
      <c r="I17" s="32">
        <v>14.4</v>
      </c>
      <c r="J17" s="32">
        <v>1</v>
      </c>
      <c r="K17" s="32">
        <v>20</v>
      </c>
      <c r="L17" s="31">
        <f t="shared" si="0"/>
        <v>75.400000000000006</v>
      </c>
      <c r="M17" s="33">
        <v>15</v>
      </c>
      <c r="N17" s="32">
        <v>14</v>
      </c>
      <c r="O17" s="32">
        <v>36</v>
      </c>
      <c r="P17" s="32">
        <v>33</v>
      </c>
      <c r="Q17" s="32">
        <f t="shared" si="1"/>
        <v>98</v>
      </c>
      <c r="R17" s="32">
        <f t="shared" si="2"/>
        <v>39.684210526315795</v>
      </c>
      <c r="S17" s="32">
        <f t="shared" si="3"/>
        <v>49</v>
      </c>
      <c r="T17" s="32">
        <f t="shared" si="4"/>
        <v>88.684210526315795</v>
      </c>
      <c r="U17" s="32">
        <v>19.5</v>
      </c>
      <c r="V17" s="34">
        <v>1</v>
      </c>
      <c r="W17" s="34">
        <v>0</v>
      </c>
      <c r="X17" s="34">
        <v>6.4</v>
      </c>
      <c r="Y17" s="35">
        <f t="shared" si="5"/>
        <v>26.9</v>
      </c>
      <c r="Z17" s="35">
        <v>14</v>
      </c>
      <c r="AA17" s="35">
        <f t="shared" si="6"/>
        <v>21.212121212121211</v>
      </c>
      <c r="AB17" s="36">
        <v>30</v>
      </c>
      <c r="AC17" s="37">
        <f t="shared" si="7"/>
        <v>78.11212121212121</v>
      </c>
      <c r="AD17" s="37">
        <f t="shared" si="8"/>
        <v>166.796331738437</v>
      </c>
    </row>
    <row r="18" spans="1:30" s="10" customFormat="1" ht="12" customHeight="1" x14ac:dyDescent="0.2">
      <c r="A18" s="57">
        <v>16</v>
      </c>
      <c r="B18" s="54">
        <v>8028</v>
      </c>
      <c r="C18" s="31" t="s">
        <v>14</v>
      </c>
      <c r="D18" s="31" t="s">
        <v>8</v>
      </c>
      <c r="E18" s="31" t="s">
        <v>9</v>
      </c>
      <c r="F18" s="31" t="s">
        <v>10</v>
      </c>
      <c r="G18" s="32">
        <v>6</v>
      </c>
      <c r="H18" s="32">
        <v>20</v>
      </c>
      <c r="I18" s="32">
        <v>8</v>
      </c>
      <c r="J18" s="32">
        <v>7</v>
      </c>
      <c r="K18" s="32">
        <v>20</v>
      </c>
      <c r="L18" s="31">
        <f t="shared" si="0"/>
        <v>61</v>
      </c>
      <c r="M18" s="40">
        <v>15</v>
      </c>
      <c r="N18" s="32">
        <v>14</v>
      </c>
      <c r="O18" s="32">
        <v>36</v>
      </c>
      <c r="P18" s="32">
        <v>35</v>
      </c>
      <c r="Q18" s="32">
        <f t="shared" si="1"/>
        <v>100</v>
      </c>
      <c r="R18" s="32">
        <f t="shared" si="2"/>
        <v>32.10526315789474</v>
      </c>
      <c r="S18" s="32">
        <f t="shared" si="3"/>
        <v>50</v>
      </c>
      <c r="T18" s="32">
        <f t="shared" si="4"/>
        <v>82.10526315789474</v>
      </c>
      <c r="U18" s="32">
        <v>19.5</v>
      </c>
      <c r="V18" s="34">
        <v>1</v>
      </c>
      <c r="W18" s="34">
        <v>0</v>
      </c>
      <c r="X18" s="34">
        <v>0</v>
      </c>
      <c r="Y18" s="35">
        <f t="shared" si="5"/>
        <v>20.5</v>
      </c>
      <c r="Z18" s="35">
        <v>10</v>
      </c>
      <c r="AA18" s="35">
        <f t="shared" si="6"/>
        <v>15.151515151515152</v>
      </c>
      <c r="AB18" s="36">
        <v>40</v>
      </c>
      <c r="AC18" s="37">
        <f t="shared" si="7"/>
        <v>75.651515151515156</v>
      </c>
      <c r="AD18" s="37">
        <f t="shared" si="8"/>
        <v>157.7567783094099</v>
      </c>
    </row>
    <row r="19" spans="1:30" s="10" customFormat="1" ht="12" customHeight="1" x14ac:dyDescent="0.2">
      <c r="A19" s="57">
        <v>17</v>
      </c>
      <c r="B19" s="54">
        <v>8035</v>
      </c>
      <c r="C19" s="31" t="s">
        <v>32</v>
      </c>
      <c r="D19" s="31" t="s">
        <v>21</v>
      </c>
      <c r="E19" s="31" t="s">
        <v>51</v>
      </c>
      <c r="F19" s="39" t="s">
        <v>22</v>
      </c>
      <c r="G19" s="32">
        <v>20</v>
      </c>
      <c r="H19" s="32">
        <v>20</v>
      </c>
      <c r="I19" s="32">
        <v>9</v>
      </c>
      <c r="J19" s="32">
        <v>1</v>
      </c>
      <c r="K19" s="32">
        <v>20</v>
      </c>
      <c r="L19" s="31">
        <f t="shared" si="0"/>
        <v>70</v>
      </c>
      <c r="M19" s="33">
        <v>15</v>
      </c>
      <c r="N19" s="32">
        <v>14</v>
      </c>
      <c r="O19" s="32">
        <v>36</v>
      </c>
      <c r="P19" s="32">
        <v>25.5</v>
      </c>
      <c r="Q19" s="32">
        <f t="shared" si="1"/>
        <v>90.5</v>
      </c>
      <c r="R19" s="32">
        <f t="shared" si="2"/>
        <v>36.842105263157897</v>
      </c>
      <c r="S19" s="32">
        <f t="shared" si="3"/>
        <v>45.25</v>
      </c>
      <c r="T19" s="32">
        <f t="shared" si="4"/>
        <v>82.09210526315789</v>
      </c>
      <c r="U19" s="32">
        <v>16.5</v>
      </c>
      <c r="V19" s="34">
        <v>0</v>
      </c>
      <c r="W19" s="34">
        <v>0</v>
      </c>
      <c r="X19" s="34">
        <v>0</v>
      </c>
      <c r="Y19" s="35">
        <f t="shared" si="5"/>
        <v>16.5</v>
      </c>
      <c r="Z19" s="35">
        <v>11</v>
      </c>
      <c r="AA19" s="35">
        <f t="shared" si="6"/>
        <v>16.666666666666668</v>
      </c>
      <c r="AB19" s="36">
        <v>40</v>
      </c>
      <c r="AC19" s="37">
        <f t="shared" si="7"/>
        <v>73.166666666666671</v>
      </c>
      <c r="AD19" s="37">
        <f t="shared" si="8"/>
        <v>155.25877192982455</v>
      </c>
    </row>
    <row r="20" spans="1:30" s="10" customFormat="1" ht="12" customHeight="1" x14ac:dyDescent="0.2">
      <c r="A20" s="57">
        <v>18</v>
      </c>
      <c r="B20" s="54">
        <v>8015</v>
      </c>
      <c r="C20" s="41" t="s">
        <v>16</v>
      </c>
      <c r="D20" s="41" t="s">
        <v>17</v>
      </c>
      <c r="E20" s="31" t="s">
        <v>15</v>
      </c>
      <c r="F20" s="31" t="s">
        <v>18</v>
      </c>
      <c r="G20" s="32">
        <v>20</v>
      </c>
      <c r="H20" s="32">
        <v>17</v>
      </c>
      <c r="I20" s="32">
        <v>7</v>
      </c>
      <c r="J20" s="32">
        <v>15</v>
      </c>
      <c r="K20" s="32">
        <v>20</v>
      </c>
      <c r="L20" s="31">
        <f t="shared" si="0"/>
        <v>79</v>
      </c>
      <c r="M20" s="33">
        <v>15</v>
      </c>
      <c r="N20" s="32">
        <v>14</v>
      </c>
      <c r="O20" s="32">
        <v>36</v>
      </c>
      <c r="P20" s="42">
        <v>31.5</v>
      </c>
      <c r="Q20" s="32">
        <f t="shared" si="1"/>
        <v>96.5</v>
      </c>
      <c r="R20" s="32">
        <f t="shared" si="2"/>
        <v>41.578947368421055</v>
      </c>
      <c r="S20" s="32">
        <f t="shared" si="3"/>
        <v>48.25</v>
      </c>
      <c r="T20" s="32">
        <f t="shared" si="4"/>
        <v>89.828947368421055</v>
      </c>
      <c r="U20" s="32">
        <v>24</v>
      </c>
      <c r="V20" s="34">
        <v>0</v>
      </c>
      <c r="W20" s="34">
        <v>3</v>
      </c>
      <c r="X20" s="34">
        <v>1.9</v>
      </c>
      <c r="Y20" s="35">
        <f t="shared" si="5"/>
        <v>28.9</v>
      </c>
      <c r="Z20" s="35">
        <v>3</v>
      </c>
      <c r="AA20" s="35">
        <f t="shared" si="6"/>
        <v>4.5454545454545459</v>
      </c>
      <c r="AB20" s="36">
        <v>30</v>
      </c>
      <c r="AC20" s="37">
        <f t="shared" si="7"/>
        <v>63.445454545454545</v>
      </c>
      <c r="AD20" s="37">
        <f t="shared" si="8"/>
        <v>153.27440191387561</v>
      </c>
    </row>
    <row r="21" spans="1:30" s="10" customFormat="1" ht="12" customHeight="1" thickBot="1" x14ac:dyDescent="0.25">
      <c r="A21" s="58">
        <v>19</v>
      </c>
      <c r="B21" s="55">
        <v>8124</v>
      </c>
      <c r="C21" s="43" t="s">
        <v>27</v>
      </c>
      <c r="D21" s="43" t="s">
        <v>19</v>
      </c>
      <c r="E21" s="44" t="s">
        <v>51</v>
      </c>
      <c r="F21" s="43" t="s">
        <v>23</v>
      </c>
      <c r="G21" s="45">
        <v>10</v>
      </c>
      <c r="H21" s="45">
        <v>20</v>
      </c>
      <c r="I21" s="45">
        <v>4</v>
      </c>
      <c r="J21" s="45">
        <v>15</v>
      </c>
      <c r="K21" s="45">
        <v>20</v>
      </c>
      <c r="L21" s="44">
        <f t="shared" si="0"/>
        <v>69</v>
      </c>
      <c r="M21" s="46">
        <v>15</v>
      </c>
      <c r="N21" s="45">
        <v>14</v>
      </c>
      <c r="O21" s="45">
        <v>36</v>
      </c>
      <c r="P21" s="45">
        <v>35</v>
      </c>
      <c r="Q21" s="45">
        <f t="shared" si="1"/>
        <v>100</v>
      </c>
      <c r="R21" s="45">
        <f t="shared" si="2"/>
        <v>36.315789473684212</v>
      </c>
      <c r="S21" s="45">
        <f t="shared" si="3"/>
        <v>50</v>
      </c>
      <c r="T21" s="45">
        <f t="shared" si="4"/>
        <v>86.31578947368422</v>
      </c>
      <c r="U21" s="45">
        <v>16.5</v>
      </c>
      <c r="V21" s="47">
        <v>4</v>
      </c>
      <c r="W21" s="47">
        <v>0</v>
      </c>
      <c r="X21" s="47">
        <v>0</v>
      </c>
      <c r="Y21" s="48">
        <f t="shared" si="5"/>
        <v>20.5</v>
      </c>
      <c r="Z21" s="48">
        <v>4</v>
      </c>
      <c r="AA21" s="48">
        <f t="shared" si="6"/>
        <v>6.0606060606060606</v>
      </c>
      <c r="AB21" s="49">
        <v>20</v>
      </c>
      <c r="AC21" s="50">
        <f t="shared" si="7"/>
        <v>46.560606060606062</v>
      </c>
      <c r="AD21" s="50">
        <f t="shared" si="8"/>
        <v>132.87639553429028</v>
      </c>
    </row>
    <row r="22" spans="1:30" s="10" customFormat="1" ht="12" x14ac:dyDescent="0.2">
      <c r="A22" s="51"/>
      <c r="B22" s="52"/>
      <c r="C22" s="52"/>
      <c r="D22" s="52"/>
      <c r="E22" s="52"/>
      <c r="F22" s="52"/>
      <c r="G22" s="52"/>
      <c r="H22" s="52"/>
      <c r="I22" s="52"/>
      <c r="J22" s="52"/>
      <c r="K22" s="52"/>
      <c r="L22" s="9"/>
      <c r="M22" s="9"/>
      <c r="N22" s="9"/>
      <c r="O22" s="9"/>
      <c r="P22" s="9"/>
      <c r="Q22" s="9"/>
      <c r="R22" s="9"/>
      <c r="S22" s="9"/>
      <c r="T22" s="9"/>
      <c r="U22" s="9"/>
    </row>
  </sheetData>
  <sortState ref="C3:AD21">
    <sortCondition descending="1" ref="AD3:AD21"/>
  </sortState>
  <phoneticPr fontId="1" type="noConversion"/>
  <conditionalFormatting sqref="B1">
    <cfRule type="duplicateValues" dxfId="0" priority="1"/>
  </conditionalFormatting>
  <pageMargins left="0.75" right="0.75" top="1" bottom="1" header="0.5" footer="0.5"/>
  <pageSetup paperSize="9" orientation="landscape" horizontalDpi="200" verticalDpi="2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4:O18"/>
  <sheetViews>
    <sheetView topLeftCell="D1" workbookViewId="0">
      <selection activeCell="M19" sqref="M19"/>
    </sheetView>
  </sheetViews>
  <sheetFormatPr defaultRowHeight="12.75" x14ac:dyDescent="0.2"/>
  <cols>
    <col min="3" max="3" width="70.7109375" bestFit="1" customWidth="1"/>
    <col min="4" max="4" width="34.140625" bestFit="1" customWidth="1"/>
    <col min="5" max="5" width="20.140625" bestFit="1" customWidth="1"/>
    <col min="7" max="7" width="24.85546875" bestFit="1" customWidth="1"/>
  </cols>
  <sheetData>
    <row r="4" spans="3:15" ht="15" x14ac:dyDescent="0.25">
      <c r="C4" s="68" t="s">
        <v>73</v>
      </c>
      <c r="D4" s="71" t="s">
        <v>90</v>
      </c>
      <c r="F4" s="71" t="s">
        <v>97</v>
      </c>
      <c r="H4" s="71" t="s">
        <v>105</v>
      </c>
      <c r="J4" s="71" t="s">
        <v>97</v>
      </c>
      <c r="L4" s="71" t="s">
        <v>116</v>
      </c>
      <c r="N4" s="71" t="s">
        <v>125</v>
      </c>
    </row>
    <row r="5" spans="3:15" ht="15" x14ac:dyDescent="0.25">
      <c r="C5" s="68" t="s">
        <v>74</v>
      </c>
      <c r="D5" s="71" t="s">
        <v>89</v>
      </c>
      <c r="F5" s="71" t="s">
        <v>98</v>
      </c>
      <c r="H5" s="71" t="s">
        <v>106</v>
      </c>
      <c r="J5" s="71" t="s">
        <v>112</v>
      </c>
      <c r="L5" s="71" t="s">
        <v>117</v>
      </c>
      <c r="N5" s="71" t="s">
        <v>126</v>
      </c>
    </row>
    <row r="6" spans="3:15" ht="15" x14ac:dyDescent="0.25">
      <c r="C6" s="68" t="s">
        <v>75</v>
      </c>
      <c r="D6" s="71" t="s">
        <v>88</v>
      </c>
    </row>
    <row r="7" spans="3:15" ht="15" x14ac:dyDescent="0.25">
      <c r="C7" s="68" t="s">
        <v>76</v>
      </c>
      <c r="D7" s="72" t="s">
        <v>91</v>
      </c>
      <c r="E7" s="72" t="s">
        <v>92</v>
      </c>
      <c r="F7" s="72" t="s">
        <v>99</v>
      </c>
      <c r="G7" s="72" t="s">
        <v>100</v>
      </c>
      <c r="H7" s="72" t="s">
        <v>107</v>
      </c>
      <c r="I7" s="72" t="s">
        <v>108</v>
      </c>
      <c r="J7" s="72" t="s">
        <v>113</v>
      </c>
      <c r="K7" s="72" t="s">
        <v>114</v>
      </c>
      <c r="L7" s="72" t="s">
        <v>118</v>
      </c>
      <c r="M7" s="72" t="s">
        <v>119</v>
      </c>
      <c r="N7" s="72" t="s">
        <v>127</v>
      </c>
      <c r="O7" s="72" t="s">
        <v>128</v>
      </c>
    </row>
    <row r="8" spans="3:15" ht="15" x14ac:dyDescent="0.25">
      <c r="C8" s="68" t="s">
        <v>77</v>
      </c>
      <c r="E8" s="72" t="s">
        <v>93</v>
      </c>
      <c r="G8" s="72" t="s">
        <v>101</v>
      </c>
      <c r="I8" s="72" t="s">
        <v>109</v>
      </c>
    </row>
    <row r="9" spans="3:15" ht="15" x14ac:dyDescent="0.25">
      <c r="C9" s="68" t="s">
        <v>78</v>
      </c>
      <c r="D9" s="73" t="s">
        <v>95</v>
      </c>
      <c r="E9" s="73" t="s">
        <v>96</v>
      </c>
      <c r="F9" s="73" t="s">
        <v>102</v>
      </c>
      <c r="G9" s="73" t="s">
        <v>103</v>
      </c>
      <c r="H9" s="73" t="s">
        <v>110</v>
      </c>
      <c r="I9" s="73" t="s">
        <v>111</v>
      </c>
      <c r="J9" s="73" t="s">
        <v>115</v>
      </c>
      <c r="K9" s="73" t="s">
        <v>123</v>
      </c>
      <c r="L9" s="73" t="s">
        <v>120</v>
      </c>
      <c r="M9" s="73" t="s">
        <v>121</v>
      </c>
      <c r="N9" s="73" t="s">
        <v>129</v>
      </c>
      <c r="O9" s="73" t="s">
        <v>130</v>
      </c>
    </row>
    <row r="10" spans="3:15" ht="15" x14ac:dyDescent="0.25">
      <c r="C10" s="68" t="s">
        <v>79</v>
      </c>
      <c r="D10" s="71" t="s">
        <v>94</v>
      </c>
      <c r="F10" s="71" t="s">
        <v>104</v>
      </c>
      <c r="H10" s="71" t="s">
        <v>104</v>
      </c>
      <c r="J10" s="71" t="s">
        <v>124</v>
      </c>
      <c r="L10" s="71" t="s">
        <v>122</v>
      </c>
      <c r="N10" s="71" t="s">
        <v>122</v>
      </c>
    </row>
    <row r="11" spans="3:15" ht="15" x14ac:dyDescent="0.25">
      <c r="C11" s="68" t="s">
        <v>80</v>
      </c>
    </row>
    <row r="12" spans="3:15" ht="15" x14ac:dyDescent="0.25">
      <c r="C12" s="68" t="s">
        <v>81</v>
      </c>
    </row>
    <row r="13" spans="3:15" ht="15" x14ac:dyDescent="0.25">
      <c r="C13" s="68" t="s">
        <v>82</v>
      </c>
    </row>
    <row r="14" spans="3:15" ht="15" x14ac:dyDescent="0.25">
      <c r="C14" s="68" t="s">
        <v>83</v>
      </c>
    </row>
    <row r="15" spans="3:15" ht="15" x14ac:dyDescent="0.25">
      <c r="C15" s="68" t="s">
        <v>84</v>
      </c>
    </row>
    <row r="16" spans="3:15" ht="15" x14ac:dyDescent="0.25">
      <c r="C16" s="68" t="s">
        <v>85</v>
      </c>
    </row>
    <row r="17" spans="3:3" ht="15" x14ac:dyDescent="0.25">
      <c r="C17" s="69" t="s">
        <v>86</v>
      </c>
    </row>
    <row r="18" spans="3:3" ht="15" x14ac:dyDescent="0.25">
      <c r="C18" s="70" t="s">
        <v>87</v>
      </c>
    </row>
  </sheetData>
  <hyperlinks>
    <hyperlink ref="D9" r:id="rId1"/>
    <hyperlink ref="E9" r:id="rId2"/>
    <hyperlink ref="F9" r:id="rId3"/>
    <hyperlink ref="G9" r:id="rId4"/>
    <hyperlink ref="H9" r:id="rId5"/>
    <hyperlink ref="I9" r:id="rId6"/>
    <hyperlink ref="J9" r:id="rId7"/>
    <hyperlink ref="L9" r:id="rId8"/>
    <hyperlink ref="M9" r:id="rId9"/>
    <hyperlink ref="K9" r:id="rId10"/>
    <hyperlink ref="N9" r:id="rId11"/>
    <hyperlink ref="O9" r:id="rId12"/>
  </hyperlinks>
  <pageMargins left="0.7" right="0.7" top="0.75" bottom="0.75" header="0.3" footer="0.3"/>
  <pageSetup orientation="portrait" r:id="rId1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8.разред</vt:lpstr>
      <vt:lpstr>Sheet1</vt:lpstr>
    </vt:vector>
  </TitlesOfParts>
  <Company>kk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Windows User</cp:lastModifiedBy>
  <cp:lastPrinted>2023-09-29T15:07:27Z</cp:lastPrinted>
  <dcterms:created xsi:type="dcterms:W3CDTF">2008-02-24T23:44:53Z</dcterms:created>
  <dcterms:modified xsi:type="dcterms:W3CDTF">2023-10-02T20:07:42Z</dcterms:modified>
</cp:coreProperties>
</file>